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1"/>
  </bookViews>
  <sheets>
    <sheet name="MSG_Sample" sheetId="1" r:id="rId1"/>
    <sheet name="EDIT_for_MSG" sheetId="2" r:id="rId2"/>
  </sheets>
  <definedNames>
    <definedName name="_xlnm.Print_Area" localSheetId="0">'MSG_Sample'!$A$1:$P$36</definedName>
  </definedNames>
  <calcPr fullCalcOnLoad="1"/>
</workbook>
</file>

<file path=xl/sharedStrings.xml><?xml version="1.0" encoding="utf-8"?>
<sst xmlns="http://schemas.openxmlformats.org/spreadsheetml/2006/main" count="158" uniqueCount="75">
  <si>
    <t>Measurable Skill Gains Calculations</t>
  </si>
  <si>
    <t>Student ID</t>
  </si>
  <si>
    <t>Last Name</t>
  </si>
  <si>
    <t>First Name</t>
  </si>
  <si>
    <t>Curr FY Instr Hrs</t>
  </si>
  <si>
    <t>Entry Level</t>
  </si>
  <si>
    <t>Assess Status in Subj Area</t>
  </si>
  <si>
    <t>Completed Level</t>
  </si>
  <si>
    <t>Overall Status</t>
  </si>
  <si>
    <t>Enrolled</t>
  </si>
  <si>
    <t>Post Ind</t>
  </si>
  <si>
    <t>Compl Level</t>
  </si>
  <si>
    <t>Sec Diploma
1=Yes 0=No</t>
  </si>
  <si>
    <t>Post Sec
1=Yes 0=No</t>
  </si>
  <si>
    <t>MSG</t>
  </si>
  <si>
    <t>MSG (Sec Diploma, Post Sec not incl.)</t>
  </si>
  <si>
    <t>Totals</t>
  </si>
  <si>
    <t>Program Total MSG</t>
  </si>
  <si>
    <t>MSG By Educational Functioning Levels</t>
  </si>
  <si>
    <t>Program Negotiatied MSG</t>
  </si>
  <si>
    <t>EFL</t>
  </si>
  <si>
    <t># MSG</t>
  </si>
  <si>
    <t xml:space="preserve">MSG </t>
  </si>
  <si>
    <t>Beg Lit ABE (ABE L1)</t>
  </si>
  <si>
    <t>Beg ABE (ABE L2)</t>
  </si>
  <si>
    <t>Low Int ABE (ABE L3)</t>
  </si>
  <si>
    <t>High Int ABE (ABE L4)</t>
  </si>
  <si>
    <t>LAS (ABE L5)</t>
  </si>
  <si>
    <t>HAS (ABE L6)</t>
  </si>
  <si>
    <t>Beg Lit ESL (ESL L1)</t>
  </si>
  <si>
    <t>Low Beg ESL (ESL L2)</t>
  </si>
  <si>
    <t>High Beg ESL (ESL L3)</t>
  </si>
  <si>
    <t>Low Int ESL (ESL L4)</t>
  </si>
  <si>
    <t>High Int ESL (ESL L5)</t>
  </si>
  <si>
    <t>Adv ESL (ESL L6)</t>
  </si>
  <si>
    <t>Level Not Defined</t>
  </si>
  <si>
    <t>Instructor's Name:</t>
  </si>
  <si>
    <t>Instructor's ID:</t>
  </si>
  <si>
    <t>LACES Data by Instructor</t>
  </si>
  <si>
    <t>LACES Data</t>
  </si>
  <si>
    <t>Current FY Instr Hrs</t>
  </si>
  <si>
    <t>Sec Diploma
1=Yes
0=No</t>
  </si>
  <si>
    <t>Post Sec
1=Yes
0=No</t>
  </si>
  <si>
    <t>Berendt</t>
  </si>
  <si>
    <t>John</t>
  </si>
  <si>
    <t>Assessed 2+ this FY</t>
  </si>
  <si>
    <t>active</t>
  </si>
  <si>
    <t>JOHNSON</t>
  </si>
  <si>
    <t>JANNAI</t>
  </si>
  <si>
    <t>Assessed once this FY</t>
  </si>
  <si>
    <t>Student</t>
  </si>
  <si>
    <t>lala</t>
  </si>
  <si>
    <t>Bowie</t>
  </si>
  <si>
    <t>Brian</t>
  </si>
  <si>
    <t>Amali</t>
  </si>
  <si>
    <t>Stan</t>
  </si>
  <si>
    <t>Cooper</t>
  </si>
  <si>
    <t>Sheldon</t>
  </si>
  <si>
    <t>Galecki</t>
  </si>
  <si>
    <t>Johnny</t>
  </si>
  <si>
    <t>Claymore</t>
  </si>
  <si>
    <t>Cathy</t>
  </si>
  <si>
    <t>LOCKLEAR</t>
  </si>
  <si>
    <t>COLETTE</t>
  </si>
  <si>
    <t>Dog</t>
  </si>
  <si>
    <t>Snoopy</t>
  </si>
  <si>
    <t>George</t>
  </si>
  <si>
    <t>Clooney</t>
  </si>
  <si>
    <t>Aadams</t>
  </si>
  <si>
    <t>Maria</t>
  </si>
  <si>
    <t>great</t>
  </si>
  <si>
    <t>jem</t>
  </si>
  <si>
    <t>Samson</t>
  </si>
  <si>
    <t>CIty</t>
  </si>
  <si>
    <t>Java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</si>
</sst>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ordiaUPC"/>
      <family val="2"/>
    </font>
    <font>
      <b/>
      <sz val="18"/>
      <color indexed="8"/>
      <name val="CordiaUPC"/>
      <family val="2"/>
    </font>
    <font>
      <sz val="18"/>
      <color indexed="8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sz val="14"/>
      <color indexed="8"/>
      <name val="CordiaUPC"/>
      <family val="2"/>
    </font>
    <font>
      <b/>
      <sz val="16"/>
      <color indexed="57"/>
      <name val="CordiaUPC"/>
      <family val="2"/>
    </font>
    <font>
      <b/>
      <sz val="20"/>
      <color indexed="10"/>
      <name val="CordiaUPC"/>
      <family val="2"/>
    </font>
    <font>
      <b/>
      <sz val="20"/>
      <color indexed="57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ordiaUPC"/>
      <family val="2"/>
    </font>
    <font>
      <sz val="18"/>
      <color theme="1"/>
      <name val="CordiaUPC"/>
      <family val="2"/>
    </font>
    <font>
      <b/>
      <sz val="16"/>
      <color theme="1"/>
      <name val="CordiaUPC"/>
      <family val="2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sz val="16"/>
      <color theme="1"/>
      <name val="CordiaUPC"/>
      <family val="2"/>
    </font>
    <font>
      <b/>
      <sz val="16"/>
      <color theme="9" tint="-0.4999699890613556"/>
      <name val="CordiaUPC"/>
      <family val="2"/>
    </font>
    <font>
      <b/>
      <sz val="20"/>
      <color rgb="FFFF0000"/>
      <name val="CordiaUPC"/>
      <family val="2"/>
    </font>
    <font>
      <b/>
      <sz val="20"/>
      <color theme="9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47" fillId="7" borderId="10" xfId="0" applyFont="1" applyFill="1" applyBorder="1" applyAlignment="1">
      <alignment/>
    </xf>
    <xf numFmtId="0" fontId="47" fillId="7" borderId="11" xfId="0" applyFont="1" applyFill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3" fillId="0" borderId="0" xfId="0" applyFont="1" applyBorder="1" applyAlignment="1">
      <alignment/>
    </xf>
    <xf numFmtId="9" fontId="44" fillId="0" borderId="0" xfId="57" applyFont="1" applyBorder="1" applyAlignment="1">
      <alignment/>
    </xf>
    <xf numFmtId="0" fontId="43" fillId="0" borderId="0" xfId="0" applyFont="1" applyAlignment="1">
      <alignment/>
    </xf>
    <xf numFmtId="0" fontId="43" fillId="0" borderId="18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9" xfId="0" applyFont="1" applyBorder="1" applyAlignment="1">
      <alignment/>
    </xf>
    <xf numFmtId="9" fontId="48" fillId="0" borderId="20" xfId="57" applyFont="1" applyBorder="1" applyAlignment="1">
      <alignment/>
    </xf>
    <xf numFmtId="9" fontId="48" fillId="0" borderId="15" xfId="57" applyFont="1" applyBorder="1" applyAlignment="1">
      <alignment/>
    </xf>
    <xf numFmtId="0" fontId="45" fillId="33" borderId="21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9" fontId="47" fillId="0" borderId="25" xfId="57" applyFont="1" applyBorder="1" applyAlignment="1">
      <alignment/>
    </xf>
    <xf numFmtId="9" fontId="47" fillId="7" borderId="15" xfId="57" applyFont="1" applyFill="1" applyBorder="1" applyAlignment="1">
      <alignment/>
    </xf>
    <xf numFmtId="0" fontId="47" fillId="0" borderId="26" xfId="0" applyFont="1" applyBorder="1" applyAlignment="1">
      <alignment/>
    </xf>
    <xf numFmtId="0" fontId="47" fillId="0" borderId="11" xfId="0" applyFont="1" applyBorder="1" applyAlignment="1">
      <alignment/>
    </xf>
    <xf numFmtId="9" fontId="46" fillId="0" borderId="15" xfId="57" applyFont="1" applyBorder="1" applyAlignment="1">
      <alignment/>
    </xf>
    <xf numFmtId="0" fontId="47" fillId="7" borderId="15" xfId="0" applyFont="1" applyFill="1" applyBorder="1" applyAlignment="1">
      <alignment/>
    </xf>
    <xf numFmtId="0" fontId="47" fillId="0" borderId="27" xfId="0" applyFont="1" applyBorder="1" applyAlignment="1">
      <alignment/>
    </xf>
    <xf numFmtId="0" fontId="47" fillId="34" borderId="28" xfId="0" applyFont="1" applyFill="1" applyBorder="1" applyAlignment="1">
      <alignment/>
    </xf>
    <xf numFmtId="0" fontId="47" fillId="0" borderId="15" xfId="0" applyFont="1" applyBorder="1" applyAlignment="1">
      <alignment/>
    </xf>
    <xf numFmtId="0" fontId="47" fillId="34" borderId="23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29" xfId="0" applyFont="1" applyBorder="1" applyAlignment="1">
      <alignment/>
    </xf>
    <xf numFmtId="0" fontId="43" fillId="0" borderId="0" xfId="0" applyFont="1" applyAlignment="1">
      <alignment horizontal="right" vertical="center"/>
    </xf>
    <xf numFmtId="0" fontId="44" fillId="0" borderId="28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  <xf numFmtId="0" fontId="43" fillId="0" borderId="19" xfId="0" applyFont="1" applyBorder="1" applyAlignment="1">
      <alignment/>
    </xf>
    <xf numFmtId="9" fontId="44" fillId="0" borderId="20" xfId="57" applyFont="1" applyBorder="1" applyAlignment="1">
      <alignment/>
    </xf>
    <xf numFmtId="9" fontId="44" fillId="0" borderId="15" xfId="57" applyFont="1" applyBorder="1" applyAlignment="1">
      <alignment/>
    </xf>
    <xf numFmtId="0" fontId="43" fillId="0" borderId="21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9" fontId="44" fillId="0" borderId="25" xfId="57" applyFont="1" applyBorder="1" applyAlignment="1">
      <alignment/>
    </xf>
    <xf numFmtId="0" fontId="44" fillId="0" borderId="26" xfId="0" applyFont="1" applyBorder="1" applyAlignment="1">
      <alignment/>
    </xf>
    <xf numFmtId="9" fontId="43" fillId="0" borderId="15" xfId="57" applyFont="1" applyBorder="1" applyAlignment="1">
      <alignment/>
    </xf>
    <xf numFmtId="0" fontId="44" fillId="0" borderId="15" xfId="0" applyFont="1" applyBorder="1" applyAlignment="1">
      <alignment/>
    </xf>
    <xf numFmtId="0" fontId="44" fillId="34" borderId="28" xfId="0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3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5" fillId="0" borderId="34" xfId="0" applyFont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4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3" fillId="0" borderId="39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41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43" fillId="0" borderId="41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5" fillId="33" borderId="39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1" xfId="0" applyFont="1" applyBorder="1" applyAlignment="1">
      <alignment horizontal="left"/>
    </xf>
    <xf numFmtId="0" fontId="45" fillId="0" borderId="42" xfId="0" applyFont="1" applyBorder="1" applyAlignment="1">
      <alignment horizontal="left"/>
    </xf>
    <xf numFmtId="0" fontId="45" fillId="33" borderId="41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5" fillId="33" borderId="42" xfId="0" applyFont="1" applyFill="1" applyBorder="1" applyAlignment="1">
      <alignment horizontal="center"/>
    </xf>
    <xf numFmtId="0" fontId="46" fillId="0" borderId="34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46" fillId="0" borderId="3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theme="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6"/>
  <sheetViews>
    <sheetView zoomScale="70" zoomScaleNormal="70" zoomScalePageLayoutView="0" workbookViewId="0" topLeftCell="A1">
      <selection activeCell="P2" sqref="P2"/>
    </sheetView>
  </sheetViews>
  <sheetFormatPr defaultColWidth="9.140625" defaultRowHeight="15"/>
  <cols>
    <col min="1" max="1" width="10.28125" style="3" bestFit="1" customWidth="1"/>
    <col min="2" max="2" width="13.00390625" style="3" bestFit="1" customWidth="1"/>
    <col min="3" max="4" width="9.140625" style="3" customWidth="1"/>
    <col min="5" max="5" width="24.8515625" style="3" bestFit="1" customWidth="1"/>
    <col min="6" max="6" width="22.140625" style="3" customWidth="1"/>
    <col min="7" max="7" width="18.7109375" style="3" bestFit="1" customWidth="1"/>
    <col min="8" max="8" width="15.7109375" style="3" bestFit="1" customWidth="1"/>
    <col min="9" max="9" width="9.7109375" style="3" bestFit="1" customWidth="1"/>
    <col min="10" max="10" width="6.421875" style="3" customWidth="1"/>
    <col min="11" max="11" width="8.421875" style="3" customWidth="1"/>
    <col min="12" max="12" width="9.28125" style="3" customWidth="1"/>
    <col min="13" max="13" width="12.28125" style="3" customWidth="1"/>
    <col min="14" max="14" width="10.57421875" style="3" customWidth="1"/>
    <col min="15" max="15" width="13.28125" style="3" customWidth="1"/>
    <col min="16" max="16" width="18.57421875" style="3" customWidth="1"/>
    <col min="17" max="17" width="9.140625" style="3" customWidth="1"/>
    <col min="18" max="18" width="32.00390625" style="3" bestFit="1" customWidth="1"/>
    <col min="19" max="16384" width="9.140625" style="3" customWidth="1"/>
  </cols>
  <sheetData>
    <row r="1" spans="1:18" ht="28.5" thickBot="1">
      <c r="A1" s="89" t="s">
        <v>39</v>
      </c>
      <c r="B1" s="90"/>
      <c r="C1" s="90"/>
      <c r="D1" s="90"/>
      <c r="E1" s="90"/>
      <c r="F1" s="90"/>
      <c r="G1" s="90"/>
      <c r="H1" s="91"/>
      <c r="I1" s="92" t="s">
        <v>0</v>
      </c>
      <c r="J1" s="93"/>
      <c r="K1" s="93"/>
      <c r="L1" s="93"/>
      <c r="M1" s="93"/>
      <c r="N1" s="93"/>
      <c r="O1" s="94"/>
      <c r="P1" s="1"/>
      <c r="Q1" s="1"/>
      <c r="R1" s="2"/>
    </row>
    <row r="2" spans="1:15" s="12" customFormat="1" ht="103.5" customHeight="1" thickBot="1">
      <c r="A2" s="44" t="s">
        <v>1</v>
      </c>
      <c r="B2" s="44" t="s">
        <v>2</v>
      </c>
      <c r="C2" s="44" t="s">
        <v>3</v>
      </c>
      <c r="D2" s="44" t="s">
        <v>40</v>
      </c>
      <c r="E2" s="44" t="s">
        <v>5</v>
      </c>
      <c r="F2" s="44" t="s">
        <v>6</v>
      </c>
      <c r="G2" s="44" t="s">
        <v>7</v>
      </c>
      <c r="H2" s="45" t="s">
        <v>8</v>
      </c>
      <c r="I2" s="46" t="s">
        <v>9</v>
      </c>
      <c r="J2" s="47" t="s">
        <v>10</v>
      </c>
      <c r="K2" s="47" t="s">
        <v>11</v>
      </c>
      <c r="L2" s="47" t="s">
        <v>41</v>
      </c>
      <c r="M2" s="47" t="s">
        <v>42</v>
      </c>
      <c r="N2" s="48" t="s">
        <v>14</v>
      </c>
      <c r="O2" s="49" t="s">
        <v>15</v>
      </c>
    </row>
    <row r="3" spans="1:15" ht="27.75">
      <c r="A3" s="50">
        <v>262921</v>
      </c>
      <c r="B3" s="50" t="s">
        <v>43</v>
      </c>
      <c r="C3" s="50" t="s">
        <v>44</v>
      </c>
      <c r="D3" s="50">
        <v>73</v>
      </c>
      <c r="E3" s="50" t="s">
        <v>28</v>
      </c>
      <c r="F3" s="50" t="s">
        <v>45</v>
      </c>
      <c r="G3" s="50" t="b">
        <v>1</v>
      </c>
      <c r="H3" s="51" t="s">
        <v>46</v>
      </c>
      <c r="I3" s="52">
        <f>IF((H3="active"),1,0)</f>
        <v>1</v>
      </c>
      <c r="J3" s="50">
        <f>IF((F3="Assessed 2+ this FY"),1,0)</f>
        <v>1</v>
      </c>
      <c r="K3" s="50">
        <v>0</v>
      </c>
      <c r="L3" s="50">
        <v>1</v>
      </c>
      <c r="M3" s="50">
        <v>1</v>
      </c>
      <c r="N3" s="53">
        <f aca="true" t="shared" si="0" ref="N3:N18">IF(SUM(K3:M3)&gt;=1,1,0)</f>
        <v>1</v>
      </c>
      <c r="O3" s="54">
        <f aca="true" t="shared" si="1" ref="O3:O18">IF(SUM(K3:K3)&gt;=1,1,0)</f>
        <v>0</v>
      </c>
    </row>
    <row r="4" spans="1:15" ht="27.75">
      <c r="A4" s="50">
        <v>263782</v>
      </c>
      <c r="B4" s="50" t="s">
        <v>47</v>
      </c>
      <c r="C4" s="50" t="s">
        <v>48</v>
      </c>
      <c r="D4" s="50">
        <v>37</v>
      </c>
      <c r="E4" s="50" t="s">
        <v>31</v>
      </c>
      <c r="F4" s="50" t="s">
        <v>49</v>
      </c>
      <c r="G4" s="50" t="b">
        <v>0</v>
      </c>
      <c r="H4" s="51" t="s">
        <v>46</v>
      </c>
      <c r="I4" s="52">
        <f aca="true" t="shared" si="2" ref="I4:I15">IF((H4="active"),1,0)</f>
        <v>1</v>
      </c>
      <c r="J4" s="50">
        <f aca="true" t="shared" si="3" ref="J4:J15">IF((F4="Assessed 2+ this FY"),1,0)</f>
        <v>0</v>
      </c>
      <c r="K4" s="50">
        <f aca="true" t="shared" si="4" ref="K4:K18">IF(G4=TRUE,1,0)</f>
        <v>0</v>
      </c>
      <c r="L4" s="50">
        <v>0</v>
      </c>
      <c r="M4" s="50">
        <v>0</v>
      </c>
      <c r="N4" s="53">
        <f t="shared" si="0"/>
        <v>0</v>
      </c>
      <c r="O4" s="53">
        <f t="shared" si="1"/>
        <v>0</v>
      </c>
    </row>
    <row r="5" spans="1:20" ht="27.75">
      <c r="A5" s="50">
        <v>264748</v>
      </c>
      <c r="B5" s="50" t="s">
        <v>51</v>
      </c>
      <c r="C5" s="50" t="s">
        <v>51</v>
      </c>
      <c r="D5" s="50">
        <v>46</v>
      </c>
      <c r="E5" s="50" t="s">
        <v>25</v>
      </c>
      <c r="F5" s="50" t="s">
        <v>45</v>
      </c>
      <c r="G5" s="50" t="b">
        <v>0</v>
      </c>
      <c r="H5" s="51" t="s">
        <v>46</v>
      </c>
      <c r="I5" s="52">
        <f t="shared" si="2"/>
        <v>1</v>
      </c>
      <c r="J5" s="50">
        <f t="shared" si="3"/>
        <v>1</v>
      </c>
      <c r="K5" s="50">
        <f t="shared" si="4"/>
        <v>0</v>
      </c>
      <c r="L5" s="50">
        <v>0</v>
      </c>
      <c r="M5" s="50">
        <v>0</v>
      </c>
      <c r="N5" s="53">
        <f t="shared" si="0"/>
        <v>0</v>
      </c>
      <c r="O5" s="53">
        <f t="shared" si="1"/>
        <v>0</v>
      </c>
      <c r="Q5" s="17"/>
      <c r="R5" s="2"/>
      <c r="S5" s="2"/>
      <c r="T5" s="18"/>
    </row>
    <row r="6" spans="1:20" ht="27.75">
      <c r="A6" s="50">
        <v>265536</v>
      </c>
      <c r="B6" s="50" t="s">
        <v>52</v>
      </c>
      <c r="C6" s="50" t="s">
        <v>53</v>
      </c>
      <c r="D6" s="50">
        <v>56</v>
      </c>
      <c r="E6" s="50" t="s">
        <v>25</v>
      </c>
      <c r="F6" s="50" t="s">
        <v>45</v>
      </c>
      <c r="G6" s="50" t="b">
        <v>0</v>
      </c>
      <c r="H6" s="51" t="s">
        <v>46</v>
      </c>
      <c r="I6" s="52">
        <f t="shared" si="2"/>
        <v>1</v>
      </c>
      <c r="J6" s="50">
        <f t="shared" si="3"/>
        <v>1</v>
      </c>
      <c r="K6" s="50">
        <f t="shared" si="4"/>
        <v>0</v>
      </c>
      <c r="L6" s="50">
        <v>0</v>
      </c>
      <c r="M6" s="50">
        <v>0</v>
      </c>
      <c r="N6" s="53">
        <f t="shared" si="0"/>
        <v>0</v>
      </c>
      <c r="O6" s="53">
        <f t="shared" si="1"/>
        <v>0</v>
      </c>
      <c r="Q6" s="17"/>
      <c r="R6" s="2"/>
      <c r="S6" s="2"/>
      <c r="T6" s="18"/>
    </row>
    <row r="7" spans="1:20" ht="27.75">
      <c r="A7" s="50">
        <v>269625</v>
      </c>
      <c r="B7" s="50" t="s">
        <v>54</v>
      </c>
      <c r="C7" s="50" t="s">
        <v>55</v>
      </c>
      <c r="D7" s="50">
        <v>87</v>
      </c>
      <c r="E7" s="50" t="s">
        <v>25</v>
      </c>
      <c r="F7" s="50" t="s">
        <v>45</v>
      </c>
      <c r="G7" s="50" t="b">
        <v>1</v>
      </c>
      <c r="H7" s="51" t="s">
        <v>46</v>
      </c>
      <c r="I7" s="52">
        <f t="shared" si="2"/>
        <v>1</v>
      </c>
      <c r="J7" s="50">
        <f t="shared" si="3"/>
        <v>1</v>
      </c>
      <c r="K7" s="50">
        <f t="shared" si="4"/>
        <v>1</v>
      </c>
      <c r="L7" s="50">
        <v>0</v>
      </c>
      <c r="M7" s="50">
        <v>0</v>
      </c>
      <c r="N7" s="53">
        <f t="shared" si="0"/>
        <v>1</v>
      </c>
      <c r="O7" s="53">
        <f t="shared" si="1"/>
        <v>1</v>
      </c>
      <c r="Q7" s="17"/>
      <c r="R7" s="2"/>
      <c r="S7" s="2"/>
      <c r="T7" s="18"/>
    </row>
    <row r="8" spans="1:20" ht="27.75">
      <c r="A8" s="50">
        <v>269855</v>
      </c>
      <c r="B8" s="50" t="s">
        <v>56</v>
      </c>
      <c r="C8" s="50" t="s">
        <v>57</v>
      </c>
      <c r="D8" s="50">
        <v>56</v>
      </c>
      <c r="E8" s="50" t="s">
        <v>27</v>
      </c>
      <c r="F8" s="50" t="s">
        <v>45</v>
      </c>
      <c r="G8" s="50" t="b">
        <v>0</v>
      </c>
      <c r="H8" s="51" t="s">
        <v>46</v>
      </c>
      <c r="I8" s="52">
        <f t="shared" si="2"/>
        <v>1</v>
      </c>
      <c r="J8" s="50">
        <f t="shared" si="3"/>
        <v>1</v>
      </c>
      <c r="K8" s="50">
        <f t="shared" si="4"/>
        <v>0</v>
      </c>
      <c r="L8" s="50">
        <v>0</v>
      </c>
      <c r="M8" s="50">
        <v>0</v>
      </c>
      <c r="N8" s="53">
        <f t="shared" si="0"/>
        <v>0</v>
      </c>
      <c r="O8" s="53">
        <f t="shared" si="1"/>
        <v>0</v>
      </c>
      <c r="Q8" s="17"/>
      <c r="R8" s="2"/>
      <c r="S8" s="2"/>
      <c r="T8" s="18"/>
    </row>
    <row r="9" spans="1:20" ht="27.75">
      <c r="A9" s="50">
        <v>269856</v>
      </c>
      <c r="B9" s="50" t="s">
        <v>58</v>
      </c>
      <c r="C9" s="50" t="s">
        <v>59</v>
      </c>
      <c r="D9" s="50">
        <v>48</v>
      </c>
      <c r="E9" s="50" t="s">
        <v>25</v>
      </c>
      <c r="F9" s="50" t="s">
        <v>45</v>
      </c>
      <c r="G9" s="50" t="b">
        <v>0</v>
      </c>
      <c r="H9" s="51" t="s">
        <v>46</v>
      </c>
      <c r="I9" s="52">
        <f t="shared" si="2"/>
        <v>1</v>
      </c>
      <c r="J9" s="50">
        <f t="shared" si="3"/>
        <v>1</v>
      </c>
      <c r="K9" s="50">
        <f t="shared" si="4"/>
        <v>0</v>
      </c>
      <c r="L9" s="50">
        <v>0</v>
      </c>
      <c r="M9" s="50">
        <v>0</v>
      </c>
      <c r="N9" s="53">
        <f t="shared" si="0"/>
        <v>0</v>
      </c>
      <c r="O9" s="53">
        <f t="shared" si="1"/>
        <v>0</v>
      </c>
      <c r="Q9" s="17"/>
      <c r="R9" s="2"/>
      <c r="S9" s="2"/>
      <c r="T9" s="18"/>
    </row>
    <row r="10" spans="1:20" ht="27.75">
      <c r="A10" s="50">
        <v>269861</v>
      </c>
      <c r="B10" s="50" t="s">
        <v>60</v>
      </c>
      <c r="C10" s="50" t="s">
        <v>61</v>
      </c>
      <c r="D10" s="50">
        <v>69</v>
      </c>
      <c r="E10" s="50" t="s">
        <v>23</v>
      </c>
      <c r="F10" s="50" t="s">
        <v>45</v>
      </c>
      <c r="G10" s="50" t="b">
        <v>0</v>
      </c>
      <c r="H10" s="51" t="s">
        <v>46</v>
      </c>
      <c r="I10" s="52">
        <f t="shared" si="2"/>
        <v>1</v>
      </c>
      <c r="J10" s="50">
        <f t="shared" si="3"/>
        <v>1</v>
      </c>
      <c r="K10" s="50">
        <f t="shared" si="4"/>
        <v>0</v>
      </c>
      <c r="L10" s="50">
        <v>0</v>
      </c>
      <c r="M10" s="50">
        <v>0</v>
      </c>
      <c r="N10" s="53">
        <f t="shared" si="0"/>
        <v>0</v>
      </c>
      <c r="O10" s="53">
        <f t="shared" si="1"/>
        <v>0</v>
      </c>
      <c r="Q10" s="17"/>
      <c r="R10" s="2"/>
      <c r="S10" s="2"/>
      <c r="T10" s="18"/>
    </row>
    <row r="11" spans="1:20" ht="27.75">
      <c r="A11" s="50">
        <v>269862</v>
      </c>
      <c r="B11" s="50" t="s">
        <v>62</v>
      </c>
      <c r="C11" s="50" t="s">
        <v>63</v>
      </c>
      <c r="D11" s="50">
        <v>80</v>
      </c>
      <c r="E11" s="50" t="s">
        <v>25</v>
      </c>
      <c r="F11" s="50" t="s">
        <v>45</v>
      </c>
      <c r="G11" s="50" t="b">
        <v>1</v>
      </c>
      <c r="H11" s="51" t="s">
        <v>46</v>
      </c>
      <c r="I11" s="52">
        <f t="shared" si="2"/>
        <v>1</v>
      </c>
      <c r="J11" s="50">
        <f t="shared" si="3"/>
        <v>1</v>
      </c>
      <c r="K11" s="50">
        <f t="shared" si="4"/>
        <v>1</v>
      </c>
      <c r="L11" s="50">
        <v>0</v>
      </c>
      <c r="M11" s="50">
        <v>0</v>
      </c>
      <c r="N11" s="53">
        <f t="shared" si="0"/>
        <v>1</v>
      </c>
      <c r="O11" s="53">
        <f t="shared" si="1"/>
        <v>1</v>
      </c>
      <c r="Q11" s="17"/>
      <c r="R11" s="2"/>
      <c r="S11" s="2"/>
      <c r="T11" s="18"/>
    </row>
    <row r="12" spans="1:20" ht="27.75">
      <c r="A12" s="50">
        <v>273688</v>
      </c>
      <c r="B12" s="50" t="s">
        <v>64</v>
      </c>
      <c r="C12" s="50" t="s">
        <v>65</v>
      </c>
      <c r="D12" s="50">
        <v>40</v>
      </c>
      <c r="E12" s="50" t="s">
        <v>27</v>
      </c>
      <c r="F12" s="50" t="s">
        <v>45</v>
      </c>
      <c r="G12" s="50" t="b">
        <v>0</v>
      </c>
      <c r="H12" s="51" t="s">
        <v>46</v>
      </c>
      <c r="I12" s="52">
        <f t="shared" si="2"/>
        <v>1</v>
      </c>
      <c r="J12" s="50">
        <f t="shared" si="3"/>
        <v>1</v>
      </c>
      <c r="K12" s="50">
        <f t="shared" si="4"/>
        <v>0</v>
      </c>
      <c r="L12" s="50">
        <v>0</v>
      </c>
      <c r="M12" s="50">
        <v>0</v>
      </c>
      <c r="N12" s="53">
        <f t="shared" si="0"/>
        <v>0</v>
      </c>
      <c r="O12" s="53">
        <f t="shared" si="1"/>
        <v>0</v>
      </c>
      <c r="Q12" s="17"/>
      <c r="R12" s="2"/>
      <c r="S12" s="2"/>
      <c r="T12" s="18"/>
    </row>
    <row r="13" spans="1:15" ht="27.75">
      <c r="A13" s="50">
        <v>275161</v>
      </c>
      <c r="B13" s="50" t="s">
        <v>67</v>
      </c>
      <c r="C13" s="50" t="s">
        <v>66</v>
      </c>
      <c r="D13" s="50">
        <v>82</v>
      </c>
      <c r="E13" s="50" t="s">
        <v>33</v>
      </c>
      <c r="F13" s="50" t="s">
        <v>45</v>
      </c>
      <c r="G13" s="50" t="b">
        <v>0</v>
      </c>
      <c r="H13" s="51" t="s">
        <v>46</v>
      </c>
      <c r="I13" s="52">
        <f t="shared" si="2"/>
        <v>1</v>
      </c>
      <c r="J13" s="50">
        <f t="shared" si="3"/>
        <v>1</v>
      </c>
      <c r="K13" s="50">
        <f t="shared" si="4"/>
        <v>0</v>
      </c>
      <c r="L13" s="50">
        <v>0</v>
      </c>
      <c r="M13" s="50">
        <v>0</v>
      </c>
      <c r="N13" s="53">
        <f t="shared" si="0"/>
        <v>0</v>
      </c>
      <c r="O13" s="53">
        <f t="shared" si="1"/>
        <v>0</v>
      </c>
    </row>
    <row r="14" spans="1:15" ht="27.75">
      <c r="A14" s="50">
        <v>281205</v>
      </c>
      <c r="B14" s="50" t="s">
        <v>68</v>
      </c>
      <c r="C14" s="50" t="s">
        <v>44</v>
      </c>
      <c r="D14" s="50">
        <v>25</v>
      </c>
      <c r="E14" s="50" t="s">
        <v>34</v>
      </c>
      <c r="F14" s="50" t="s">
        <v>49</v>
      </c>
      <c r="G14" s="50" t="b">
        <v>0</v>
      </c>
      <c r="H14" s="51" t="s">
        <v>46</v>
      </c>
      <c r="I14" s="52">
        <f t="shared" si="2"/>
        <v>1</v>
      </c>
      <c r="J14" s="50">
        <f t="shared" si="3"/>
        <v>0</v>
      </c>
      <c r="K14" s="50">
        <f t="shared" si="4"/>
        <v>0</v>
      </c>
      <c r="L14" s="50">
        <v>0</v>
      </c>
      <c r="M14" s="50">
        <v>0</v>
      </c>
      <c r="N14" s="53">
        <f t="shared" si="0"/>
        <v>0</v>
      </c>
      <c r="O14" s="53">
        <f t="shared" si="1"/>
        <v>0</v>
      </c>
    </row>
    <row r="15" spans="1:15" ht="27.75">
      <c r="A15" s="50">
        <v>281669</v>
      </c>
      <c r="B15" s="50" t="s">
        <v>68</v>
      </c>
      <c r="C15" s="50" t="s">
        <v>69</v>
      </c>
      <c r="D15" s="50">
        <v>16</v>
      </c>
      <c r="E15" s="50" t="s">
        <v>30</v>
      </c>
      <c r="F15" s="50" t="s">
        <v>49</v>
      </c>
      <c r="G15" s="50" t="b">
        <v>0</v>
      </c>
      <c r="H15" s="51" t="s">
        <v>46</v>
      </c>
      <c r="I15" s="52">
        <f t="shared" si="2"/>
        <v>1</v>
      </c>
      <c r="J15" s="50">
        <f t="shared" si="3"/>
        <v>0</v>
      </c>
      <c r="K15" s="50">
        <f t="shared" si="4"/>
        <v>0</v>
      </c>
      <c r="L15" s="50">
        <v>0</v>
      </c>
      <c r="M15" s="50">
        <v>0</v>
      </c>
      <c r="N15" s="53">
        <f t="shared" si="0"/>
        <v>0</v>
      </c>
      <c r="O15" s="53">
        <f t="shared" si="1"/>
        <v>0</v>
      </c>
    </row>
    <row r="16" spans="1:15" ht="27.75">
      <c r="A16" s="50">
        <v>284651</v>
      </c>
      <c r="B16" s="50" t="s">
        <v>70</v>
      </c>
      <c r="C16" s="50" t="s">
        <v>71</v>
      </c>
      <c r="D16" s="50">
        <v>89</v>
      </c>
      <c r="E16" s="50" t="s">
        <v>33</v>
      </c>
      <c r="F16" s="50" t="s">
        <v>45</v>
      </c>
      <c r="G16" s="50" t="b">
        <v>1</v>
      </c>
      <c r="H16" s="51" t="s">
        <v>46</v>
      </c>
      <c r="I16" s="52">
        <f>IF((H16="active"),1,0)</f>
        <v>1</v>
      </c>
      <c r="J16" s="50">
        <f>IF((F16="Assessed 2+ this FY"),1,0)</f>
        <v>1</v>
      </c>
      <c r="K16" s="50">
        <f t="shared" si="4"/>
        <v>1</v>
      </c>
      <c r="L16" s="50">
        <v>0</v>
      </c>
      <c r="M16" s="50">
        <v>0</v>
      </c>
      <c r="N16" s="53">
        <f t="shared" si="0"/>
        <v>1</v>
      </c>
      <c r="O16" s="53">
        <f t="shared" si="1"/>
        <v>1</v>
      </c>
    </row>
    <row r="17" spans="1:15" ht="27.75">
      <c r="A17" s="50">
        <v>284950</v>
      </c>
      <c r="B17" s="50" t="s">
        <v>50</v>
      </c>
      <c r="C17" s="50" t="s">
        <v>72</v>
      </c>
      <c r="D17" s="50">
        <v>14</v>
      </c>
      <c r="E17" s="50" t="s">
        <v>23</v>
      </c>
      <c r="F17" s="50" t="s">
        <v>49</v>
      </c>
      <c r="G17" s="50" t="b">
        <v>0</v>
      </c>
      <c r="H17" s="51" t="s">
        <v>46</v>
      </c>
      <c r="I17" s="52">
        <f>IF((H17="active"),1,0)</f>
        <v>1</v>
      </c>
      <c r="J17" s="50">
        <f>IF((F17="Assessed 2+ this FY"),1,0)</f>
        <v>0</v>
      </c>
      <c r="K17" s="50">
        <f t="shared" si="4"/>
        <v>0</v>
      </c>
      <c r="L17" s="50">
        <v>0</v>
      </c>
      <c r="M17" s="50">
        <v>0</v>
      </c>
      <c r="N17" s="53">
        <f t="shared" si="0"/>
        <v>0</v>
      </c>
      <c r="O17" s="53">
        <f t="shared" si="1"/>
        <v>0</v>
      </c>
    </row>
    <row r="18" spans="1:15" ht="28.5" thickBot="1">
      <c r="A18" s="50">
        <v>285649</v>
      </c>
      <c r="B18" s="50" t="s">
        <v>73</v>
      </c>
      <c r="C18" s="50" t="s">
        <v>74</v>
      </c>
      <c r="D18" s="50">
        <v>99</v>
      </c>
      <c r="E18" s="50" t="s">
        <v>24</v>
      </c>
      <c r="F18" s="55" t="s">
        <v>45</v>
      </c>
      <c r="G18" s="55" t="b">
        <v>0</v>
      </c>
      <c r="H18" s="56" t="s">
        <v>46</v>
      </c>
      <c r="I18" s="57">
        <f>IF((H18="active"),1,0)</f>
        <v>1</v>
      </c>
      <c r="J18" s="55">
        <f>IF((F18="Assessed 2+ this FY"),1,0)</f>
        <v>1</v>
      </c>
      <c r="K18" s="55">
        <f t="shared" si="4"/>
        <v>0</v>
      </c>
      <c r="L18" s="55">
        <v>0</v>
      </c>
      <c r="M18" s="55">
        <v>0</v>
      </c>
      <c r="N18" s="58">
        <f t="shared" si="0"/>
        <v>0</v>
      </c>
      <c r="O18" s="53">
        <f t="shared" si="1"/>
        <v>0</v>
      </c>
    </row>
    <row r="19" spans="6:15" s="19" customFormat="1" ht="27" thickBot="1">
      <c r="F19" s="20"/>
      <c r="G19" s="20"/>
      <c r="H19" s="21" t="s">
        <v>16</v>
      </c>
      <c r="I19" s="21">
        <f aca="true" t="shared" si="5" ref="I19:O19">SUM(I3:I18)</f>
        <v>16</v>
      </c>
      <c r="J19" s="21">
        <f t="shared" si="5"/>
        <v>12</v>
      </c>
      <c r="K19" s="21">
        <f t="shared" si="5"/>
        <v>3</v>
      </c>
      <c r="L19" s="21">
        <f t="shared" si="5"/>
        <v>1</v>
      </c>
      <c r="M19" s="21">
        <f t="shared" si="5"/>
        <v>1</v>
      </c>
      <c r="N19" s="21">
        <f t="shared" si="5"/>
        <v>4</v>
      </c>
      <c r="O19" s="59">
        <f t="shared" si="5"/>
        <v>3</v>
      </c>
    </row>
    <row r="20" spans="12:16" ht="28.5" thickBot="1">
      <c r="L20" s="95" t="s">
        <v>17</v>
      </c>
      <c r="M20" s="96"/>
      <c r="N20" s="60">
        <f>IF(I19&gt;0,N19/I19,0)</f>
        <v>0.25</v>
      </c>
      <c r="O20" s="61">
        <f>IF(I19&gt;0,O19/I19,0)</f>
        <v>0.1875</v>
      </c>
      <c r="P20" s="18"/>
    </row>
    <row r="21" ht="28.5" thickBot="1"/>
    <row r="22" spans="9:16" ht="28.5" thickBot="1">
      <c r="I22" s="97" t="s">
        <v>18</v>
      </c>
      <c r="J22" s="98"/>
      <c r="K22" s="98"/>
      <c r="L22" s="98"/>
      <c r="M22" s="98"/>
      <c r="N22" s="98"/>
      <c r="O22" s="99"/>
      <c r="P22" s="85" t="s">
        <v>19</v>
      </c>
    </row>
    <row r="23" spans="9:16" ht="28.5" thickBot="1">
      <c r="I23" s="87" t="s">
        <v>20</v>
      </c>
      <c r="J23" s="88"/>
      <c r="K23" s="88"/>
      <c r="L23" s="88"/>
      <c r="M23" s="62" t="s">
        <v>21</v>
      </c>
      <c r="N23" s="62" t="s">
        <v>9</v>
      </c>
      <c r="O23" s="63" t="s">
        <v>22</v>
      </c>
      <c r="P23" s="86"/>
    </row>
    <row r="24" spans="9:16" ht="28.5" thickBot="1">
      <c r="I24" s="100" t="s">
        <v>23</v>
      </c>
      <c r="J24" s="101"/>
      <c r="K24" s="101"/>
      <c r="L24" s="102"/>
      <c r="M24" s="64">
        <f aca="true" t="shared" si="6" ref="M24:M35">SUMIF($E$3:$E$18,I24,$N$3:$N$18)</f>
        <v>0</v>
      </c>
      <c r="N24" s="65">
        <f aca="true" t="shared" si="7" ref="N24:N35">SUMIF($E$3:$E$18,I24,$I$3:$I$18)</f>
        <v>2</v>
      </c>
      <c r="O24" s="66">
        <f aca="true" t="shared" si="8" ref="O24:O35">IF(N24&gt;0,M24/N24,0)</f>
        <v>0</v>
      </c>
      <c r="P24" s="61">
        <v>0.19</v>
      </c>
    </row>
    <row r="25" spans="9:16" ht="28.5" thickBot="1">
      <c r="I25" s="82" t="s">
        <v>24</v>
      </c>
      <c r="J25" s="83"/>
      <c r="K25" s="83"/>
      <c r="L25" s="84"/>
      <c r="M25" s="67">
        <f t="shared" si="6"/>
        <v>0</v>
      </c>
      <c r="N25" s="51">
        <f t="shared" si="7"/>
        <v>1</v>
      </c>
      <c r="O25" s="68">
        <f t="shared" si="8"/>
        <v>0</v>
      </c>
      <c r="P25" s="61">
        <v>0.3</v>
      </c>
    </row>
    <row r="26" spans="9:16" ht="28.5" thickBot="1">
      <c r="I26" s="82" t="s">
        <v>25</v>
      </c>
      <c r="J26" s="83"/>
      <c r="K26" s="83"/>
      <c r="L26" s="84"/>
      <c r="M26" s="67">
        <f t="shared" si="6"/>
        <v>2</v>
      </c>
      <c r="N26" s="51">
        <f t="shared" si="7"/>
        <v>5</v>
      </c>
      <c r="O26" s="68">
        <f t="shared" si="8"/>
        <v>0.4</v>
      </c>
      <c r="P26" s="61">
        <v>0.39</v>
      </c>
    </row>
    <row r="27" spans="9:16" ht="28.5" thickBot="1">
      <c r="I27" s="82" t="s">
        <v>26</v>
      </c>
      <c r="J27" s="83"/>
      <c r="K27" s="83"/>
      <c r="L27" s="84"/>
      <c r="M27" s="67">
        <f t="shared" si="6"/>
        <v>0</v>
      </c>
      <c r="N27" s="51">
        <f t="shared" si="7"/>
        <v>0</v>
      </c>
      <c r="O27" s="68">
        <f t="shared" si="8"/>
        <v>0</v>
      </c>
      <c r="P27" s="61">
        <v>0.4</v>
      </c>
    </row>
    <row r="28" spans="9:16" ht="28.5" thickBot="1">
      <c r="I28" s="82" t="s">
        <v>27</v>
      </c>
      <c r="J28" s="83"/>
      <c r="K28" s="83"/>
      <c r="L28" s="84"/>
      <c r="M28" s="67">
        <f t="shared" si="6"/>
        <v>0</v>
      </c>
      <c r="N28" s="51">
        <f t="shared" si="7"/>
        <v>2</v>
      </c>
      <c r="O28" s="68">
        <f t="shared" si="8"/>
        <v>0</v>
      </c>
      <c r="P28" s="61">
        <v>0.35</v>
      </c>
    </row>
    <row r="29" spans="9:16" ht="28.5" thickBot="1">
      <c r="I29" s="82" t="s">
        <v>28</v>
      </c>
      <c r="J29" s="83"/>
      <c r="K29" s="83"/>
      <c r="L29" s="84"/>
      <c r="M29" s="67">
        <f t="shared" si="6"/>
        <v>1</v>
      </c>
      <c r="N29" s="51">
        <f t="shared" si="7"/>
        <v>1</v>
      </c>
      <c r="O29" s="68">
        <f t="shared" si="8"/>
        <v>1</v>
      </c>
      <c r="P29" s="69"/>
    </row>
    <row r="30" spans="9:16" ht="28.5" thickBot="1">
      <c r="I30" s="82" t="s">
        <v>29</v>
      </c>
      <c r="J30" s="83"/>
      <c r="K30" s="83"/>
      <c r="L30" s="84"/>
      <c r="M30" s="67">
        <f t="shared" si="6"/>
        <v>0</v>
      </c>
      <c r="N30" s="51">
        <f t="shared" si="7"/>
        <v>0</v>
      </c>
      <c r="O30" s="68">
        <f t="shared" si="8"/>
        <v>0</v>
      </c>
      <c r="P30" s="61">
        <v>0.4</v>
      </c>
    </row>
    <row r="31" spans="9:16" ht="28.5" thickBot="1">
      <c r="I31" s="82" t="s">
        <v>30</v>
      </c>
      <c r="J31" s="83"/>
      <c r="K31" s="83"/>
      <c r="L31" s="84"/>
      <c r="M31" s="67">
        <f t="shared" si="6"/>
        <v>0</v>
      </c>
      <c r="N31" s="51">
        <f t="shared" si="7"/>
        <v>1</v>
      </c>
      <c r="O31" s="68">
        <f t="shared" si="8"/>
        <v>0</v>
      </c>
      <c r="P31" s="61">
        <v>0.3</v>
      </c>
    </row>
    <row r="32" spans="9:16" ht="28.5" thickBot="1">
      <c r="I32" s="82" t="s">
        <v>31</v>
      </c>
      <c r="J32" s="83"/>
      <c r="K32" s="83"/>
      <c r="L32" s="84"/>
      <c r="M32" s="67">
        <f t="shared" si="6"/>
        <v>0</v>
      </c>
      <c r="N32" s="51">
        <f t="shared" si="7"/>
        <v>1</v>
      </c>
      <c r="O32" s="68">
        <f t="shared" si="8"/>
        <v>0</v>
      </c>
      <c r="P32" s="61">
        <v>0.45</v>
      </c>
    </row>
    <row r="33" spans="9:16" ht="28.5" thickBot="1">
      <c r="I33" s="82" t="s">
        <v>32</v>
      </c>
      <c r="J33" s="83"/>
      <c r="K33" s="83"/>
      <c r="L33" s="84"/>
      <c r="M33" s="67">
        <f t="shared" si="6"/>
        <v>0</v>
      </c>
      <c r="N33" s="51">
        <f t="shared" si="7"/>
        <v>0</v>
      </c>
      <c r="O33" s="68">
        <f t="shared" si="8"/>
        <v>0</v>
      </c>
      <c r="P33" s="61">
        <v>0.37</v>
      </c>
    </row>
    <row r="34" spans="9:16" ht="28.5" thickBot="1">
      <c r="I34" s="82" t="s">
        <v>33</v>
      </c>
      <c r="J34" s="83"/>
      <c r="K34" s="83"/>
      <c r="L34" s="84"/>
      <c r="M34" s="67">
        <f t="shared" si="6"/>
        <v>1</v>
      </c>
      <c r="N34" s="51">
        <f t="shared" si="7"/>
        <v>2</v>
      </c>
      <c r="O34" s="68">
        <f t="shared" si="8"/>
        <v>0.5</v>
      </c>
      <c r="P34" s="61">
        <v>0.32</v>
      </c>
    </row>
    <row r="35" spans="9:16" ht="28.5" thickBot="1">
      <c r="I35" s="82" t="s">
        <v>34</v>
      </c>
      <c r="J35" s="83"/>
      <c r="K35" s="83"/>
      <c r="L35" s="84"/>
      <c r="M35" s="67">
        <f t="shared" si="6"/>
        <v>0</v>
      </c>
      <c r="N35" s="56">
        <f t="shared" si="7"/>
        <v>1</v>
      </c>
      <c r="O35" s="68">
        <f t="shared" si="8"/>
        <v>0</v>
      </c>
      <c r="P35" s="61">
        <v>0.22</v>
      </c>
    </row>
    <row r="36" spans="9:15" ht="28.5" thickBot="1">
      <c r="I36" s="79" t="s">
        <v>35</v>
      </c>
      <c r="J36" s="80"/>
      <c r="K36" s="80"/>
      <c r="L36" s="81"/>
      <c r="M36" s="70"/>
      <c r="N36" s="69">
        <f>COUNTIF(E3:E18,I36)</f>
        <v>0</v>
      </c>
      <c r="O36" s="71"/>
    </row>
  </sheetData>
  <sheetProtection/>
  <mergeCells count="19">
    <mergeCell ref="P22:P23"/>
    <mergeCell ref="I23:L23"/>
    <mergeCell ref="I29:L29"/>
    <mergeCell ref="A1:H1"/>
    <mergeCell ref="I1:O1"/>
    <mergeCell ref="L20:M20"/>
    <mergeCell ref="I22:O22"/>
    <mergeCell ref="I24:L24"/>
    <mergeCell ref="I25:L25"/>
    <mergeCell ref="I26:L26"/>
    <mergeCell ref="I27:L27"/>
    <mergeCell ref="I28:L28"/>
    <mergeCell ref="I36:L36"/>
    <mergeCell ref="I30:L30"/>
    <mergeCell ref="I31:L31"/>
    <mergeCell ref="I32:L32"/>
    <mergeCell ref="I33:L33"/>
    <mergeCell ref="I34:L34"/>
    <mergeCell ref="I35:L35"/>
  </mergeCells>
  <conditionalFormatting sqref="O24:O35">
    <cfRule type="cellIs" priority="1" dxfId="4" operator="lessThan">
      <formula>$P$24</formula>
    </cfRule>
    <cfRule type="cellIs" priority="2" dxfId="5" operator="greaterThanOrEqual">
      <formula>$P$24</formula>
    </cfRule>
  </conditionalFormatting>
  <printOptions/>
  <pageMargins left="0.7" right="0.7" top="0.75" bottom="0.75" header="0.3" footer="0.3"/>
  <pageSetup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38"/>
  <sheetViews>
    <sheetView tabSelected="1" zoomScale="80" zoomScaleNormal="80" zoomScalePageLayoutView="0" workbookViewId="0" topLeftCell="A22">
      <selection activeCell="G7" sqref="G7"/>
    </sheetView>
  </sheetViews>
  <sheetFormatPr defaultColWidth="9.140625" defaultRowHeight="15"/>
  <cols>
    <col min="1" max="1" width="12.8515625" style="3" customWidth="1"/>
    <col min="2" max="2" width="13.00390625" style="3" bestFit="1" customWidth="1"/>
    <col min="3" max="3" width="15.8515625" style="3" customWidth="1"/>
    <col min="4" max="4" width="9.57421875" style="3" customWidth="1"/>
    <col min="5" max="5" width="24.8515625" style="3" bestFit="1" customWidth="1"/>
    <col min="6" max="6" width="28.00390625" style="3" customWidth="1"/>
    <col min="7" max="7" width="15.00390625" style="3" customWidth="1"/>
    <col min="8" max="8" width="17.57421875" style="3" customWidth="1"/>
    <col min="9" max="9" width="9.7109375" style="3" bestFit="1" customWidth="1"/>
    <col min="10" max="10" width="6.421875" style="3" customWidth="1"/>
    <col min="11" max="11" width="8.421875" style="3" customWidth="1"/>
    <col min="12" max="12" width="12.28125" style="3" customWidth="1"/>
    <col min="13" max="13" width="10.57421875" style="3" customWidth="1"/>
    <col min="14" max="14" width="9.421875" style="3" customWidth="1"/>
    <col min="15" max="15" width="17.28125" style="3" customWidth="1"/>
    <col min="16" max="16" width="12.421875" style="3" customWidth="1"/>
    <col min="17" max="17" width="9.140625" style="3" customWidth="1"/>
    <col min="18" max="18" width="32.00390625" style="3" bestFit="1" customWidth="1"/>
    <col min="19" max="16384" width="9.140625" style="3" customWidth="1"/>
  </cols>
  <sheetData>
    <row r="1" spans="1:18" ht="22.5" customHeight="1" thickBot="1">
      <c r="A1" s="113" t="s">
        <v>38</v>
      </c>
      <c r="B1" s="114"/>
      <c r="C1" s="114"/>
      <c r="D1" s="114"/>
      <c r="E1" s="114"/>
      <c r="F1" s="114"/>
      <c r="G1" s="114"/>
      <c r="H1" s="115"/>
      <c r="I1" s="92" t="s">
        <v>0</v>
      </c>
      <c r="J1" s="93"/>
      <c r="K1" s="93"/>
      <c r="L1" s="93"/>
      <c r="M1" s="93"/>
      <c r="N1" s="93"/>
      <c r="O1" s="94"/>
      <c r="P1" s="1"/>
      <c r="Q1" s="1"/>
      <c r="R1" s="2"/>
    </row>
    <row r="2" spans="1:15" s="12" customFormat="1" ht="42.75" customHeight="1" thickBo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7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10" t="s">
        <v>14</v>
      </c>
      <c r="O2" s="11" t="s">
        <v>15</v>
      </c>
    </row>
    <row r="3" spans="1:15" ht="27.75">
      <c r="A3" s="13"/>
      <c r="B3" s="13"/>
      <c r="C3" s="13"/>
      <c r="D3" s="13"/>
      <c r="E3" s="13"/>
      <c r="F3" s="13"/>
      <c r="G3" s="13"/>
      <c r="H3" s="14"/>
      <c r="I3" s="77"/>
      <c r="J3" s="78"/>
      <c r="K3" s="78"/>
      <c r="L3" s="78"/>
      <c r="M3" s="78"/>
      <c r="N3" s="15"/>
      <c r="O3" s="16"/>
    </row>
    <row r="4" spans="1:15" ht="27.75">
      <c r="A4" s="13"/>
      <c r="B4" s="13"/>
      <c r="C4" s="13"/>
      <c r="D4" s="13"/>
      <c r="E4" s="13"/>
      <c r="F4" s="13"/>
      <c r="G4" s="13"/>
      <c r="H4" s="14"/>
      <c r="I4" s="77"/>
      <c r="J4" s="78"/>
      <c r="K4" s="78"/>
      <c r="L4" s="78"/>
      <c r="M4" s="78"/>
      <c r="N4" s="15"/>
      <c r="O4" s="15"/>
    </row>
    <row r="5" spans="1:20" ht="27.75">
      <c r="A5" s="13"/>
      <c r="B5" s="13"/>
      <c r="C5" s="13"/>
      <c r="D5" s="13"/>
      <c r="E5" s="13"/>
      <c r="F5" s="13"/>
      <c r="G5" s="13"/>
      <c r="H5" s="14"/>
      <c r="I5" s="77"/>
      <c r="J5" s="78"/>
      <c r="K5" s="78"/>
      <c r="L5" s="78"/>
      <c r="M5" s="78"/>
      <c r="N5" s="15"/>
      <c r="O5" s="15"/>
      <c r="Q5" s="17"/>
      <c r="R5" s="17"/>
      <c r="S5" s="17"/>
      <c r="T5" s="17"/>
    </row>
    <row r="6" spans="1:20" ht="27.75">
      <c r="A6" s="13"/>
      <c r="B6" s="13"/>
      <c r="C6" s="13"/>
      <c r="D6" s="13"/>
      <c r="E6" s="13"/>
      <c r="F6" s="13"/>
      <c r="G6" s="13"/>
      <c r="H6" s="14"/>
      <c r="I6" s="77"/>
      <c r="J6" s="78"/>
      <c r="K6" s="78"/>
      <c r="L6" s="78"/>
      <c r="M6" s="78"/>
      <c r="N6" s="15"/>
      <c r="O6" s="15"/>
      <c r="Q6" s="17"/>
      <c r="R6" s="2"/>
      <c r="S6" s="2"/>
      <c r="T6" s="18"/>
    </row>
    <row r="7" spans="1:20" ht="27.75">
      <c r="A7" s="13"/>
      <c r="B7" s="13"/>
      <c r="C7" s="13"/>
      <c r="D7" s="13"/>
      <c r="E7" s="13"/>
      <c r="F7" s="13"/>
      <c r="G7" s="13"/>
      <c r="H7" s="14"/>
      <c r="I7" s="77"/>
      <c r="J7" s="78"/>
      <c r="K7" s="78"/>
      <c r="L7" s="78"/>
      <c r="M7" s="78"/>
      <c r="N7" s="15"/>
      <c r="O7" s="15"/>
      <c r="Q7" s="17"/>
      <c r="R7" s="2"/>
      <c r="S7" s="2"/>
      <c r="T7" s="18"/>
    </row>
    <row r="8" spans="1:20" ht="27.75">
      <c r="A8" s="13"/>
      <c r="B8" s="13"/>
      <c r="C8" s="13"/>
      <c r="D8" s="13"/>
      <c r="E8" s="13"/>
      <c r="F8" s="13"/>
      <c r="G8" s="13"/>
      <c r="H8" s="14"/>
      <c r="I8" s="77"/>
      <c r="J8" s="78"/>
      <c r="K8" s="78"/>
      <c r="L8" s="78"/>
      <c r="M8" s="78"/>
      <c r="N8" s="15"/>
      <c r="O8" s="15"/>
      <c r="Q8" s="17"/>
      <c r="R8" s="2"/>
      <c r="S8" s="2"/>
      <c r="T8" s="18"/>
    </row>
    <row r="9" spans="1:20" ht="27.75">
      <c r="A9" s="13"/>
      <c r="B9" s="13"/>
      <c r="C9" s="13"/>
      <c r="D9" s="13"/>
      <c r="E9" s="13"/>
      <c r="F9" s="13"/>
      <c r="G9" s="13"/>
      <c r="H9" s="14"/>
      <c r="I9" s="77"/>
      <c r="J9" s="78"/>
      <c r="K9" s="78"/>
      <c r="L9" s="78"/>
      <c r="M9" s="78"/>
      <c r="N9" s="15"/>
      <c r="O9" s="15"/>
      <c r="Q9" s="17"/>
      <c r="R9" s="2"/>
      <c r="S9" s="2"/>
      <c r="T9" s="18"/>
    </row>
    <row r="10" spans="1:20" ht="27.75">
      <c r="A10" s="13"/>
      <c r="B10" s="13"/>
      <c r="C10" s="13"/>
      <c r="D10" s="13"/>
      <c r="E10" s="13"/>
      <c r="F10" s="13"/>
      <c r="G10" s="13"/>
      <c r="H10" s="14"/>
      <c r="I10" s="77"/>
      <c r="J10" s="78"/>
      <c r="K10" s="78"/>
      <c r="L10" s="78"/>
      <c r="M10" s="78"/>
      <c r="N10" s="15"/>
      <c r="O10" s="15"/>
      <c r="Q10" s="17"/>
      <c r="R10" s="2"/>
      <c r="S10" s="2"/>
      <c r="T10" s="18"/>
    </row>
    <row r="11" spans="1:20" ht="27.75">
      <c r="A11" s="13"/>
      <c r="B11" s="13"/>
      <c r="C11" s="13"/>
      <c r="D11" s="13"/>
      <c r="E11" s="13"/>
      <c r="F11" s="13"/>
      <c r="G11" s="13"/>
      <c r="H11" s="14"/>
      <c r="I11" s="77"/>
      <c r="J11" s="78"/>
      <c r="K11" s="78"/>
      <c r="L11" s="78"/>
      <c r="M11" s="78"/>
      <c r="N11" s="15"/>
      <c r="O11" s="15"/>
      <c r="Q11" s="17"/>
      <c r="R11" s="2"/>
      <c r="S11" s="2"/>
      <c r="T11" s="18"/>
    </row>
    <row r="12" spans="1:20" ht="27.75">
      <c r="A12" s="13"/>
      <c r="B12" s="13"/>
      <c r="C12" s="13"/>
      <c r="D12" s="13"/>
      <c r="E12" s="13"/>
      <c r="F12" s="13"/>
      <c r="G12" s="13"/>
      <c r="H12" s="14"/>
      <c r="I12" s="77"/>
      <c r="J12" s="78"/>
      <c r="K12" s="78"/>
      <c r="L12" s="78"/>
      <c r="M12" s="78"/>
      <c r="N12" s="15"/>
      <c r="O12" s="15"/>
      <c r="Q12" s="17"/>
      <c r="R12" s="2"/>
      <c r="S12" s="2"/>
      <c r="T12" s="18"/>
    </row>
    <row r="13" spans="1:20" ht="27.75">
      <c r="A13" s="13"/>
      <c r="B13" s="13"/>
      <c r="C13" s="13"/>
      <c r="D13" s="13"/>
      <c r="E13" s="13"/>
      <c r="F13" s="13"/>
      <c r="G13" s="13"/>
      <c r="H13" s="14"/>
      <c r="I13" s="77"/>
      <c r="J13" s="78"/>
      <c r="K13" s="78"/>
      <c r="L13" s="78"/>
      <c r="M13" s="78"/>
      <c r="N13" s="15"/>
      <c r="O13" s="15"/>
      <c r="Q13" s="17"/>
      <c r="R13" s="2"/>
      <c r="S13" s="2"/>
      <c r="T13" s="18"/>
    </row>
    <row r="14" spans="1:20" ht="27.75">
      <c r="A14" s="13"/>
      <c r="B14" s="13"/>
      <c r="C14" s="13"/>
      <c r="D14" s="13"/>
      <c r="E14" s="13"/>
      <c r="F14" s="13"/>
      <c r="G14" s="13"/>
      <c r="H14" s="14"/>
      <c r="I14" s="77"/>
      <c r="J14" s="78"/>
      <c r="K14" s="78"/>
      <c r="L14" s="78"/>
      <c r="M14" s="78"/>
      <c r="N14" s="15"/>
      <c r="O14" s="15"/>
      <c r="Q14" s="17"/>
      <c r="R14" s="2"/>
      <c r="S14" s="2"/>
      <c r="T14" s="18"/>
    </row>
    <row r="15" spans="1:15" ht="27.75">
      <c r="A15" s="13"/>
      <c r="B15" s="13"/>
      <c r="C15" s="13"/>
      <c r="D15" s="13"/>
      <c r="E15" s="13"/>
      <c r="F15" s="13"/>
      <c r="G15" s="13"/>
      <c r="H15" s="14"/>
      <c r="I15" s="77"/>
      <c r="J15" s="78"/>
      <c r="K15" s="78"/>
      <c r="L15" s="78"/>
      <c r="M15" s="78"/>
      <c r="N15" s="15"/>
      <c r="O15" s="15"/>
    </row>
    <row r="16" spans="1:15" ht="27.75">
      <c r="A16" s="13"/>
      <c r="B16" s="13"/>
      <c r="C16" s="13"/>
      <c r="D16" s="13"/>
      <c r="E16" s="13"/>
      <c r="F16" s="13"/>
      <c r="G16" s="13"/>
      <c r="H16" s="14"/>
      <c r="I16" s="77"/>
      <c r="J16" s="78"/>
      <c r="K16" s="78"/>
      <c r="L16" s="78"/>
      <c r="M16" s="78"/>
      <c r="N16" s="15"/>
      <c r="O16" s="15"/>
    </row>
    <row r="17" spans="1:15" ht="27.75">
      <c r="A17" s="13"/>
      <c r="B17" s="13"/>
      <c r="C17" s="13"/>
      <c r="D17" s="13"/>
      <c r="E17" s="13"/>
      <c r="F17" s="13"/>
      <c r="G17" s="13"/>
      <c r="H17" s="14"/>
      <c r="I17" s="77"/>
      <c r="J17" s="78"/>
      <c r="K17" s="78"/>
      <c r="L17" s="78"/>
      <c r="M17" s="78"/>
      <c r="N17" s="15"/>
      <c r="O17" s="15"/>
    </row>
    <row r="18" spans="1:15" ht="27.75">
      <c r="A18" s="13"/>
      <c r="B18" s="13"/>
      <c r="C18" s="13"/>
      <c r="D18" s="13"/>
      <c r="E18" s="13"/>
      <c r="F18" s="13"/>
      <c r="G18" s="13"/>
      <c r="H18" s="14"/>
      <c r="I18" s="77"/>
      <c r="J18" s="78"/>
      <c r="K18" s="78"/>
      <c r="L18" s="78"/>
      <c r="M18" s="78"/>
      <c r="N18" s="15"/>
      <c r="O18" s="15"/>
    </row>
    <row r="19" spans="1:15" ht="27.75">
      <c r="A19" s="13"/>
      <c r="B19" s="13"/>
      <c r="C19" s="13"/>
      <c r="D19" s="13"/>
      <c r="E19" s="13"/>
      <c r="F19" s="13"/>
      <c r="G19" s="13"/>
      <c r="H19" s="14"/>
      <c r="I19" s="77"/>
      <c r="J19" s="78"/>
      <c r="K19" s="78"/>
      <c r="L19" s="78"/>
      <c r="M19" s="78"/>
      <c r="N19" s="15"/>
      <c r="O19" s="15"/>
    </row>
    <row r="20" spans="1:15" ht="27.75">
      <c r="A20" s="13"/>
      <c r="B20" s="13"/>
      <c r="C20" s="13"/>
      <c r="D20" s="13"/>
      <c r="E20" s="13"/>
      <c r="F20" s="13"/>
      <c r="G20" s="13"/>
      <c r="H20" s="14"/>
      <c r="I20" s="77"/>
      <c r="J20" s="78"/>
      <c r="K20" s="78"/>
      <c r="L20" s="78"/>
      <c r="M20" s="78"/>
      <c r="N20" s="15"/>
      <c r="O20" s="15"/>
    </row>
    <row r="21" spans="1:15" ht="28.5" thickBot="1">
      <c r="A21" s="13"/>
      <c r="B21" s="13"/>
      <c r="C21" s="13"/>
      <c r="D21" s="13"/>
      <c r="E21" s="13"/>
      <c r="F21" s="13"/>
      <c r="G21" s="13"/>
      <c r="H21" s="14"/>
      <c r="I21" s="77"/>
      <c r="J21" s="78"/>
      <c r="K21" s="78"/>
      <c r="L21" s="78"/>
      <c r="M21" s="78"/>
      <c r="N21" s="15"/>
      <c r="O21" s="15"/>
    </row>
    <row r="22" spans="6:15" s="19" customFormat="1" ht="27" thickBot="1">
      <c r="F22" s="20"/>
      <c r="G22" s="20"/>
      <c r="H22" s="21" t="s">
        <v>16</v>
      </c>
      <c r="I22" s="22"/>
      <c r="J22" s="22"/>
      <c r="K22" s="22"/>
      <c r="L22" s="22"/>
      <c r="M22" s="22"/>
      <c r="N22" s="22"/>
      <c r="O22" s="23"/>
    </row>
    <row r="23" spans="12:16" ht="22.5" customHeight="1" thickBot="1">
      <c r="L23" s="116" t="s">
        <v>17</v>
      </c>
      <c r="M23" s="117"/>
      <c r="N23" s="24"/>
      <c r="O23" s="25"/>
      <c r="P23" s="18"/>
    </row>
    <row r="24" spans="9:16" ht="28.5" thickBot="1">
      <c r="I24" s="118" t="s">
        <v>18</v>
      </c>
      <c r="J24" s="119"/>
      <c r="K24" s="119"/>
      <c r="L24" s="119"/>
      <c r="M24" s="119"/>
      <c r="N24" s="119"/>
      <c r="O24" s="120"/>
      <c r="P24" s="103" t="s">
        <v>19</v>
      </c>
    </row>
    <row r="25" spans="3:16" ht="23.25" customHeight="1" thickBot="1">
      <c r="C25" s="72"/>
      <c r="D25" s="73"/>
      <c r="E25" s="73"/>
      <c r="F25" s="73"/>
      <c r="G25" s="73"/>
      <c r="I25" s="105" t="s">
        <v>20</v>
      </c>
      <c r="J25" s="106"/>
      <c r="K25" s="106"/>
      <c r="L25" s="106"/>
      <c r="M25" s="26" t="s">
        <v>21</v>
      </c>
      <c r="N25" s="26" t="s">
        <v>9</v>
      </c>
      <c r="O25" s="27" t="s">
        <v>22</v>
      </c>
      <c r="P25" s="104"/>
    </row>
    <row r="26" spans="3:16" ht="21" customHeight="1" thickBot="1">
      <c r="C26" s="72"/>
      <c r="D26" s="73"/>
      <c r="E26" s="73"/>
      <c r="F26" s="73"/>
      <c r="G26" s="73"/>
      <c r="I26" s="107" t="s">
        <v>23</v>
      </c>
      <c r="J26" s="108"/>
      <c r="K26" s="108"/>
      <c r="L26" s="109"/>
      <c r="M26" s="28"/>
      <c r="N26" s="29"/>
      <c r="O26" s="30"/>
      <c r="P26" s="31"/>
    </row>
    <row r="27" spans="3:16" ht="21" customHeight="1" thickBot="1">
      <c r="C27" s="74"/>
      <c r="D27" s="74"/>
      <c r="E27" s="74"/>
      <c r="F27" s="74"/>
      <c r="G27" s="74"/>
      <c r="I27" s="110" t="s">
        <v>24</v>
      </c>
      <c r="J27" s="111"/>
      <c r="K27" s="111"/>
      <c r="L27" s="112"/>
      <c r="M27" s="32"/>
      <c r="N27" s="33"/>
      <c r="O27" s="34"/>
      <c r="P27" s="31"/>
    </row>
    <row r="28" spans="3:16" ht="21" customHeight="1" thickBot="1">
      <c r="C28" s="75"/>
      <c r="D28" s="75"/>
      <c r="E28" s="75"/>
      <c r="F28" s="75"/>
      <c r="G28" s="74"/>
      <c r="I28" s="110" t="s">
        <v>25</v>
      </c>
      <c r="J28" s="111"/>
      <c r="K28" s="111"/>
      <c r="L28" s="112"/>
      <c r="M28" s="32"/>
      <c r="N28" s="33"/>
      <c r="O28" s="34"/>
      <c r="P28" s="31"/>
    </row>
    <row r="29" spans="3:16" ht="21" customHeight="1" thickBot="1">
      <c r="C29" s="76"/>
      <c r="D29" s="76"/>
      <c r="E29" s="76"/>
      <c r="F29" s="76"/>
      <c r="G29" s="74"/>
      <c r="I29" s="110" t="s">
        <v>26</v>
      </c>
      <c r="J29" s="111"/>
      <c r="K29" s="111"/>
      <c r="L29" s="112"/>
      <c r="M29" s="32"/>
      <c r="N29" s="33"/>
      <c r="O29" s="34"/>
      <c r="P29" s="31"/>
    </row>
    <row r="30" spans="9:16" ht="21" customHeight="1" thickBot="1">
      <c r="I30" s="110" t="s">
        <v>27</v>
      </c>
      <c r="J30" s="111"/>
      <c r="K30" s="111"/>
      <c r="L30" s="112"/>
      <c r="M30" s="32"/>
      <c r="N30" s="33"/>
      <c r="O30" s="34"/>
      <c r="P30" s="31"/>
    </row>
    <row r="31" spans="9:16" ht="21" customHeight="1" thickBot="1">
      <c r="I31" s="110" t="s">
        <v>28</v>
      </c>
      <c r="J31" s="111"/>
      <c r="K31" s="111"/>
      <c r="L31" s="112"/>
      <c r="M31" s="32"/>
      <c r="N31" s="33"/>
      <c r="O31" s="34"/>
      <c r="P31" s="35"/>
    </row>
    <row r="32" spans="9:16" ht="21" customHeight="1" thickBot="1">
      <c r="I32" s="110" t="s">
        <v>29</v>
      </c>
      <c r="J32" s="111"/>
      <c r="K32" s="111"/>
      <c r="L32" s="112"/>
      <c r="M32" s="32"/>
      <c r="N32" s="33"/>
      <c r="O32" s="34"/>
      <c r="P32" s="31"/>
    </row>
    <row r="33" spans="5:16" ht="21" customHeight="1" thickBot="1">
      <c r="E33" s="42" t="s">
        <v>36</v>
      </c>
      <c r="F33" s="41"/>
      <c r="G33" s="41"/>
      <c r="I33" s="110" t="s">
        <v>30</v>
      </c>
      <c r="J33" s="111"/>
      <c r="K33" s="111"/>
      <c r="L33" s="112"/>
      <c r="M33" s="32"/>
      <c r="N33" s="33"/>
      <c r="O33" s="34"/>
      <c r="P33" s="31"/>
    </row>
    <row r="34" spans="5:16" ht="21" customHeight="1" thickBot="1">
      <c r="E34" s="42" t="s">
        <v>37</v>
      </c>
      <c r="F34" s="43"/>
      <c r="I34" s="110" t="s">
        <v>31</v>
      </c>
      <c r="J34" s="111"/>
      <c r="K34" s="111"/>
      <c r="L34" s="112"/>
      <c r="M34" s="32"/>
      <c r="N34" s="33"/>
      <c r="O34" s="34"/>
      <c r="P34" s="31"/>
    </row>
    <row r="35" spans="9:16" ht="21" customHeight="1" thickBot="1">
      <c r="I35" s="110" t="s">
        <v>32</v>
      </c>
      <c r="J35" s="111"/>
      <c r="K35" s="111"/>
      <c r="L35" s="112"/>
      <c r="M35" s="32"/>
      <c r="N35" s="33"/>
      <c r="O35" s="34"/>
      <c r="P35" s="31"/>
    </row>
    <row r="36" spans="9:16" ht="21" customHeight="1" thickBot="1">
      <c r="I36" s="110" t="s">
        <v>33</v>
      </c>
      <c r="J36" s="111"/>
      <c r="K36" s="111"/>
      <c r="L36" s="112"/>
      <c r="M36" s="32"/>
      <c r="N36" s="33"/>
      <c r="O36" s="34"/>
      <c r="P36" s="31"/>
    </row>
    <row r="37" spans="9:16" ht="21" customHeight="1" thickBot="1">
      <c r="I37" s="110" t="s">
        <v>34</v>
      </c>
      <c r="J37" s="111"/>
      <c r="K37" s="111"/>
      <c r="L37" s="112"/>
      <c r="M37" s="32"/>
      <c r="N37" s="36"/>
      <c r="O37" s="34"/>
      <c r="P37" s="31"/>
    </row>
    <row r="38" spans="9:16" ht="21" customHeight="1" thickBot="1">
      <c r="I38" s="121" t="s">
        <v>35</v>
      </c>
      <c r="J38" s="122"/>
      <c r="K38" s="122"/>
      <c r="L38" s="123"/>
      <c r="M38" s="37"/>
      <c r="N38" s="38"/>
      <c r="O38" s="39"/>
      <c r="P38" s="40"/>
    </row>
  </sheetData>
  <sheetProtection/>
  <mergeCells count="19">
    <mergeCell ref="I37:L37"/>
    <mergeCell ref="I38:L38"/>
    <mergeCell ref="I31:L31"/>
    <mergeCell ref="I32:L32"/>
    <mergeCell ref="I33:L33"/>
    <mergeCell ref="I34:L34"/>
    <mergeCell ref="I35:L35"/>
    <mergeCell ref="I36:L36"/>
    <mergeCell ref="P24:P25"/>
    <mergeCell ref="I25:L25"/>
    <mergeCell ref="I26:L26"/>
    <mergeCell ref="I30:L30"/>
    <mergeCell ref="A1:H1"/>
    <mergeCell ref="I1:O1"/>
    <mergeCell ref="L23:M23"/>
    <mergeCell ref="I24:O24"/>
    <mergeCell ref="I27:L27"/>
    <mergeCell ref="I28:L28"/>
    <mergeCell ref="I29:L29"/>
  </mergeCells>
  <conditionalFormatting sqref="O26:O37">
    <cfRule type="cellIs" priority="1" dxfId="4" operator="lessThan">
      <formula>$P$26</formula>
    </cfRule>
    <cfRule type="cellIs" priority="2" dxfId="5" operator="greaterThanOrEqual">
      <formula>$P$26</formula>
    </cfRule>
  </conditionalFormatting>
  <printOptions/>
  <pageMargins left="0.25" right="0.25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Jannai Johnson</dc:creator>
  <cp:keywords/>
  <dc:description/>
  <cp:lastModifiedBy>Jannai Johnson</cp:lastModifiedBy>
  <cp:lastPrinted>2017-01-24T17:36:20Z</cp:lastPrinted>
  <dcterms:created xsi:type="dcterms:W3CDTF">2017-01-24T17:24:33Z</dcterms:created>
  <dcterms:modified xsi:type="dcterms:W3CDTF">2017-02-24T20:24:03Z</dcterms:modified>
  <cp:category/>
  <cp:version/>
  <cp:contentType/>
  <cp:contentStatus/>
</cp:coreProperties>
</file>